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kr\ДОК\1\СОВЕТ НАРОДНЫХ ДЕПУТАТОВ\Приложение к решению № 78 от 29.09.2023\"/>
    </mc:Choice>
  </mc:AlternateContent>
  <bookViews>
    <workbookView xWindow="0" yWindow="0" windowWidth="16380" windowHeight="8190" tabRatio="991"/>
  </bookViews>
  <sheets>
    <sheet name="2022" sheetId="1" r:id="rId1"/>
  </sheets>
  <calcPr calcId="152511" iterateDelta="1E-4"/>
</workbook>
</file>

<file path=xl/calcChain.xml><?xml version="1.0" encoding="utf-8"?>
<calcChain xmlns="http://schemas.openxmlformats.org/spreadsheetml/2006/main">
  <c r="H116" i="1" l="1"/>
  <c r="H115" i="1" s="1"/>
  <c r="H114" i="1" s="1"/>
  <c r="H112" i="1"/>
  <c r="H101" i="1" l="1"/>
  <c r="H100" i="1" s="1"/>
  <c r="H99" i="1" s="1"/>
  <c r="H97" i="1"/>
  <c r="H65" i="1" l="1"/>
  <c r="H64" i="1" s="1"/>
  <c r="H60" i="1"/>
  <c r="H46" i="1" l="1"/>
  <c r="H111" i="1" l="1"/>
  <c r="H110" i="1" s="1"/>
  <c r="H109" i="1" s="1"/>
  <c r="H107" i="1"/>
  <c r="H106" i="1" s="1"/>
  <c r="H105" i="1" s="1"/>
  <c r="H104" i="1" s="1"/>
  <c r="H96" i="1"/>
  <c r="H95" i="1" s="1"/>
  <c r="H94" i="1" s="1"/>
  <c r="H91" i="1"/>
  <c r="H89" i="1"/>
  <c r="H84" i="1"/>
  <c r="H83" i="1" s="1"/>
  <c r="H82" i="1" s="1"/>
  <c r="H80" i="1"/>
  <c r="H78" i="1"/>
  <c r="H76" i="1"/>
  <c r="H71" i="1"/>
  <c r="H70" i="1" l="1"/>
  <c r="H68" i="1"/>
  <c r="H88" i="1"/>
  <c r="H87" i="1" s="1"/>
  <c r="H86" i="1" s="1"/>
  <c r="H67" i="1" l="1"/>
  <c r="H53" i="1"/>
  <c r="H41" i="1"/>
  <c r="H40" i="1" s="1"/>
  <c r="H30" i="1"/>
  <c r="H29" i="1" s="1"/>
  <c r="H28" i="1" s="1"/>
  <c r="H27" i="1" s="1"/>
  <c r="H19" i="1" l="1"/>
  <c r="H18" i="1" s="1"/>
  <c r="H17" i="1" s="1"/>
  <c r="H12" i="1"/>
  <c r="H11" i="1" s="1"/>
  <c r="H10" i="1" s="1"/>
  <c r="H9" i="1" l="1"/>
  <c r="I60" i="1"/>
  <c r="H57" i="1"/>
  <c r="I53" i="1"/>
  <c r="I46" i="1"/>
  <c r="I45" i="1" s="1"/>
  <c r="I39" i="1" s="1"/>
  <c r="H45" i="1"/>
  <c r="I36" i="1"/>
  <c r="H36" i="1"/>
  <c r="H35" i="1" s="1"/>
  <c r="H34" i="1" s="1"/>
  <c r="H8" i="1" l="1"/>
  <c r="H33" i="1"/>
  <c r="I35" i="1"/>
  <c r="I34" i="1" s="1"/>
  <c r="I33" i="1" s="1"/>
  <c r="I8" i="1" s="1"/>
  <c r="I52" i="1"/>
  <c r="H39" i="1"/>
  <c r="H38" i="1" s="1"/>
  <c r="H52" i="1"/>
  <c r="H51" i="1" s="1"/>
</calcChain>
</file>

<file path=xl/sharedStrings.xml><?xml version="1.0" encoding="utf-8"?>
<sst xmlns="http://schemas.openxmlformats.org/spreadsheetml/2006/main" count="517" uniqueCount="172">
  <si>
    <t>Название показателя</t>
  </si>
  <si>
    <t>Бюджетная классификация</t>
  </si>
  <si>
    <t>Вед</t>
  </si>
  <si>
    <t>РЗ</t>
  </si>
  <si>
    <t>ПР.</t>
  </si>
  <si>
    <t>ЦСР</t>
  </si>
  <si>
    <t>ВР</t>
  </si>
  <si>
    <t>Эк. класс.</t>
  </si>
  <si>
    <t>Администрация муниципального образования поселка Уршельский (сельское поселение) Гусь-Хрустального района Владимирской области</t>
  </si>
  <si>
    <t>703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</si>
  <si>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</si>
  <si>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</si>
  <si>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</si>
  <si>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</si>
  <si>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</si>
  <si>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</si>
  <si>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</si>
  <si>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</si>
  <si>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</si>
  <si>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</si>
  <si>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государственных органов (закупка товаров, работ и услуг для  обеспечения государственных (муниципальных) нужд)</t>
  </si>
  <si>
    <t>99 9 00 00190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</si>
  <si>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</si>
  <si>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</si>
  <si>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11</t>
  </si>
  <si>
    <t>800</t>
  </si>
  <si>
    <t>Другие общегосударственные вопросы</t>
  </si>
  <si>
    <t>13</t>
  </si>
  <si>
    <t>Расходы на обеспечение функций органов местного самоуправления (Межбюджетные трансферты)</t>
  </si>
  <si>
    <t>500</t>
  </si>
  <si>
    <t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</si>
  <si>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</si>
  <si>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100</t>
  </si>
  <si>
    <t>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</si>
  <si>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200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</si>
  <si>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</si>
  <si>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</si>
  <si>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Расходы на 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</si>
  <si>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99 9 00 00591</t>
  </si>
  <si>
    <t>Расходы на обеспечение деятельности учреждений по хозяйственному обслуживанию(закупка товаров, работ и услуг для обеспечения государственных (муниципальных) нужд</t>
  </si>
  <si>
    <t>Уплата членских взносов в ассоциацию муниципальных образований (иные бюджетные ассигнования)</t>
  </si>
  <si>
    <t>99 9 00 20600</t>
  </si>
  <si>
    <t>290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</si>
  <si>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</si>
  <si>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</si>
  <si>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</si>
  <si>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</si>
  <si>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</si>
  <si>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</si>
  <si>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</si>
  <si>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</si>
  <si>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01 0 02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</si>
  <si>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</si>
  <si>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01 0 02 2ПБ24</t>
  </si>
  <si>
    <t>12</t>
  </si>
  <si>
    <t>ЖИЛИЩНО-КОММУНАЛЬНОЕ ХОЗЯЙСТВО</t>
  </si>
  <si>
    <t>05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</si>
  <si>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</si>
  <si>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2018-2022 годы"</t>
  </si>
  <si>
    <t>Основное мероприятие "Обеспечение устойчивого сокращения непригодного для проживания жилищного фонда "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</si>
  <si>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</si>
  <si>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400</t>
  </si>
  <si>
    <t>05 0 F3</t>
  </si>
  <si>
    <t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(капитальные вложения в объекты недвижимого имущества государственной (муниципальной) собственности)</t>
  </si>
  <si>
    <t>05 0 F3 67483</t>
  </si>
  <si>
    <t>05 0 F3 67484</t>
  </si>
  <si>
    <t>05 0 F3 6748S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</si>
  <si>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</si>
  <si>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99 9 00 09601</t>
  </si>
  <si>
    <t>Расходы на капитальный ремонт муниципального жилищного фонда (закупка товаров, работ и услуг для обеспечения государственных (муниципальных)нужд)</t>
  </si>
  <si>
    <t>99 9 00 2Ж110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</si>
  <si>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</si>
  <si>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>99 9 00 2Ж120</t>
  </si>
  <si>
    <t>Благоустройство</t>
  </si>
  <si>
    <t>Муниципальная программа "Благоустройство территории в муниципальном образовании посёлок Уршельский в  2019-2021 годах"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</si>
  <si>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</si>
  <si>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02 0 01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</si>
  <si>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</si>
  <si>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02 0 01 2Б011</t>
  </si>
  <si>
    <t>Спиливание аварийных деревьев  (закупка товаров, работ и услуг для обеспечения государственных (муниципальных) нужд)</t>
  </si>
  <si>
    <t>02 0 01 2Б013</t>
  </si>
  <si>
    <t>Окос травы (закупка товаров, работ и услуг для обеспечения государственных (муниципальных) нужд)</t>
  </si>
  <si>
    <t>02 0 01 2Б017</t>
  </si>
  <si>
    <t>Основное мероприятие "Организация качественного и бесперебойного освещения территории муниципального образования"</t>
  </si>
  <si>
    <t>02 0 02</t>
  </si>
  <si>
    <t>Проведение ремонта и технического обслуживания светильников уличного освещения  (закупка товаров, работ и услуг для обеспечения государственных (муниципальных) нужд)</t>
  </si>
  <si>
    <t>02 0 02 2Б021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</si>
  <si>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</si>
  <si>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</si>
  <si>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</si>
  <si>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02 0 03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</si>
  <si>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</si>
  <si>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 2Б035</t>
  </si>
  <si>
    <t>КУЛЬТУРА, КИНЕМАТОГРАФИЯ</t>
  </si>
  <si>
    <t>08</t>
  </si>
  <si>
    <t>Культура</t>
  </si>
  <si>
    <t>МКУК Уршельское ЦКО</t>
  </si>
  <si>
    <t>03 0 02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</si>
  <si>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</si>
  <si>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</si>
  <si>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</si>
  <si>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МКУК Уршельское ЦКО (иные бюджетные ассигнования)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</si>
  <si>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</si>
  <si>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</si>
  <si>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Другие вопросы в области культуры, кинематографии</t>
  </si>
  <si>
    <t>Расходы на обеспечение деятельности учреждений по хозяйственному обслуживанию</t>
  </si>
  <si>
    <t>Расходы на обеспечение деятельности (оказание услуг) централизованных бухгалтерий</t>
  </si>
  <si>
    <t>99 9 00 ЦБ590</t>
  </si>
  <si>
    <t>Расходы на обеспечение деятельности (оказание услуг) централизованных бухгалтерий (за счет местного бюджета)  (расходы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</si>
  <si>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</si>
  <si>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</si>
  <si>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</si>
  <si>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</si>
  <si>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99 9 00 10950</t>
  </si>
  <si>
    <t>263</t>
  </si>
  <si>
    <t>Доплаты к пенсиям муниципальным служащим и лицам, замещавшим муниципальные должности (социальное обеспечение и иные выплаты населению)</t>
  </si>
  <si>
    <t>300</t>
  </si>
  <si>
    <t>Физическая культура и спорт</t>
  </si>
  <si>
    <t>Физическая культура</t>
  </si>
  <si>
    <t>99 9 00 2СП10</t>
  </si>
  <si>
    <t>СРЕДСТВА МАССОВОЙ ИНФОРМАЦИИ</t>
  </si>
  <si>
    <t>Периодическая печать и издательства</t>
  </si>
  <si>
    <t>00</t>
  </si>
  <si>
    <t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</si>
  <si>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99 9 00 0И290</t>
  </si>
  <si>
    <t>ОБЩЕГОСУДАРСТВЕННЫЕ ВОПРОСЫ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</si>
  <si>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</si>
  <si>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</si>
  <si>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содержание мест захоронения (иные бюджетные ассигнования)</t>
  </si>
  <si>
    <t>Муниципальная  программа  муниципального образования поселок Уршельский (сельское поселение) «Сохранение и развитие сферы культуры муниципального образования поселок Уршельский на 2021 – 2025 годы»</t>
  </si>
  <si>
    <t>Основное мероприятие "Развитие культурно-досуговой деятельности МКУК Уршельское ЦКО"</t>
  </si>
  <si>
    <t>03 0 01</t>
  </si>
  <si>
    <t>03 0 01 S0390</t>
  </si>
  <si>
    <t>03 0 01 Д0590</t>
  </si>
  <si>
    <t>Основное мероприятие «Организационное обеспечение подготовки и проведения праздничных мероприятий»</t>
  </si>
  <si>
    <t>Расходы на проведение праздничных мероприятий (закупка товаров, работ и услуг для обеспечения государственных (муниципальных) нужд)</t>
  </si>
  <si>
    <t>030022Д020</t>
  </si>
  <si>
    <t>Основное мероприятие «Обеспечение развития контактов и культурных обменов»</t>
  </si>
  <si>
    <t>03 0 03</t>
  </si>
  <si>
    <t>Расходы МКУК «Уршельское ЦКО» по прокатной плате и авторским взносам (закупка товаров, работ и услуг для обеспечения государственных (муниципальных) нужд)</t>
  </si>
  <si>
    <t>030032Д030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</si>
  <si>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</si>
  <si>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03 0 04</t>
  </si>
  <si>
    <t>Расходы на проведение мероприятий, направленных на обеспечение пожарной безопасности и охраны труда (закупка товаров, работ и услуг для обеспечения государственных (муниципальных) нужд)</t>
  </si>
  <si>
    <t>030042Д040</t>
  </si>
  <si>
    <t>99 9 00 71960</t>
  </si>
  <si>
    <t>Мероприятия в области спорта и физической культуры  (закупка товаров, работ и услуг для обеспечения государственных (муниципальных) нужд)</t>
  </si>
  <si>
    <t xml:space="preserve"> РАСХОДЫ БЮДЖЕТА МУНИЦИПАЛЬНОГО ОБРАЗОВАНИЯ ПОСЕЛОК УРШЕЛЬСКИЙ (СЕЛЬСКОЕ ПОСЕЛЕНИЕ) ГУСЬ-ХРУСТАЛЬНОГО РАЙОНА ВЛАДИМИРСКОЙ ОБЛАСТИ ЗА 2022 ГОД ПО ВЕДОМСТВЕННОЙ СТРУКТУРЕ РАСХОДОВ БЮДЖЕТОВ</t>
  </si>
  <si>
    <t>2022 год</t>
  </si>
  <si>
    <t>99 9 00 55491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</si>
  <si>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</si>
  <si>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"Развитие системы безопасности и защищенности муниципального образования от пожаров, угроз природного и техногенного характера"</t>
  </si>
  <si>
    <t>600</t>
  </si>
  <si>
    <t xml:space="preserve"> Обеспечение мероприятий по капитальному ремонту многоквартирных домов (предоставление субсидий бюджетным, автономным учреждениям и иным некоммерческим организациям)</t>
  </si>
  <si>
    <t>Ремонт существующих и обустройство новых контейнерных площадок (закупка товаров, работ и услуг для обеспечения государственных (муниципальных) нужд)</t>
  </si>
  <si>
    <t>02 0 03 22410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</si>
  <si>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</si>
  <si>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>06</t>
  </si>
  <si>
    <t>Основное мероприятие "Модернизация систем уличного наружного освещения на территории муниципального образования"</t>
  </si>
  <si>
    <t>06 0 06</t>
  </si>
  <si>
    <t>Модернизация уличного освещения на территории муниципального образования (закупка товаров, работ и услуг для обеспечения государственных (муниципальных) нужд)</t>
  </si>
  <si>
    <t>06 0 06 S0130</t>
  </si>
  <si>
    <t>Социальное обеспечение  населения</t>
  </si>
  <si>
    <t>Компенсация расходов, связанных с оказанием банных услуг (предоставление субсидий бюджетным, автономным учреждениям и иным некоммерческим организациям)</t>
  </si>
  <si>
    <t>99 9 00 2Б050</t>
  </si>
  <si>
    <t>Резервный фонд администрации муниципального образования  (социальное обеспечение и иные выплаты населению)</t>
  </si>
  <si>
    <t>99 9 00 2Ж100</t>
  </si>
  <si>
    <t>Обеспечение проведения выборов и референдумов</t>
  </si>
  <si>
    <t>07</t>
  </si>
  <si>
    <t>Обеспечение проведения выборов и референдумов (иные бюджетные ассигнования)</t>
  </si>
  <si>
    <t>99 9 00 2П120</t>
  </si>
  <si>
    <r>
      <rPr>
        <sz val="14"/>
        <rFont val="Times New Roman Cyr"/>
        <family val="1"/>
        <charset val="204"/>
      </rPr>
      <t xml:space="preserve">Приложение № 2 к решению Совета народных депутатов от </t>
    </r>
    <r>
      <rPr>
        <u/>
        <sz val="14"/>
        <rFont val="Times New Roman Cyr"/>
        <charset val="204"/>
      </rPr>
      <t>29.09.2023</t>
    </r>
    <r>
      <rPr>
        <sz val="14"/>
        <rFont val="Times New Roman Cyr"/>
        <family val="1"/>
        <charset val="204"/>
      </rPr>
      <t xml:space="preserve"> </t>
    </r>
    <r>
      <rPr>
        <sz val="14"/>
        <rFont val="Times New Roman Cyr"/>
        <charset val="204"/>
      </rPr>
      <t>№</t>
    </r>
    <r>
      <rPr>
        <u/>
        <sz val="14"/>
        <rFont val="Times New Roman Cyr"/>
        <charset val="204"/>
      </rPr>
      <t>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</si>
</sst>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[$руб.-419];[Red]\-#,##0.00\ [$руб.-419]"/>
    <numFmt numFmtId="166" formatCode="#,##0.0"/>
  </numFmts>
  <fonts count="30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Arial Cyr"/>
      <family val="2"/>
      <charset val="204"/>
    </font>
    <font>
      <u/>
      <sz val="14"/>
      <name val="Times New Roman Cyr"/>
      <family val="1"/>
      <charset val="204"/>
    </font>
    <font>
      <b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b/>
      <sz val="16"/>
      <name val="Arial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Arial Cyr"/>
      <family val="2"/>
      <charset val="204"/>
    </font>
    <font>
      <sz val="14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color rgb="FF000000"/>
      <name val="Arial Cyr"/>
      <family val="2"/>
      <charset val="204"/>
    </font>
    <font>
      <b/>
      <sz val="16"/>
      <name val="Arial Cyr"/>
      <charset val="204"/>
    </font>
    <font>
      <i/>
      <sz val="14"/>
      <name val="Arial Cyr"/>
      <charset val="204"/>
    </font>
    <font>
      <i/>
      <sz val="15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 Cyr"/>
      <charset val="204"/>
    </font>
    <font>
      <u/>
      <sz val="14"/>
      <name val="Times New Roman Cyr"/>
      <charset val="204"/>
    </font>
    <font>
      <sz val="14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>
      <alignment horizontal="center" vertical="center" wrapText="1" shrinkToFit="1"/>
    </xf>
    <xf numFmtId="164" fontId="6" fillId="0" borderId="0" xfId="0" applyNumberFormat="1" applyFont="1" applyAlignment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right" vertical="top" shrinkToFit="1"/>
    </xf>
    <xf numFmtId="0" fontId="6" fillId="0" borderId="0" xfId="0" applyFont="1"/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166" fontId="6" fillId="3" borderId="1" xfId="0" applyNumberFormat="1" applyFont="1" applyFill="1" applyBorder="1" applyAlignment="1">
      <alignment horizontal="right" vertical="top" shrinkToFit="1"/>
    </xf>
    <xf numFmtId="0" fontId="10" fillId="0" borderId="1" xfId="0" applyFont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right" vertical="top" shrinkToFit="1"/>
    </xf>
    <xf numFmtId="0" fontId="11" fillId="0" borderId="0" xfId="0" applyFont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right" vertical="top" shrinkToFit="1"/>
    </xf>
    <xf numFmtId="166" fontId="1" fillId="4" borderId="1" xfId="0" applyNumberFormat="1" applyFont="1" applyFill="1" applyBorder="1" applyAlignment="1">
      <alignment horizontal="right" vertical="top" shrinkToFit="1"/>
    </xf>
    <xf numFmtId="0" fontId="1" fillId="0" borderId="0" xfId="0" applyFont="1" applyBorder="1"/>
    <xf numFmtId="166" fontId="6" fillId="4" borderId="1" xfId="0" applyNumberFormat="1" applyFont="1" applyFill="1" applyBorder="1" applyAlignment="1">
      <alignment horizontal="right" vertical="top" shrinkToFit="1"/>
    </xf>
    <xf numFmtId="166" fontId="6" fillId="0" borderId="1" xfId="0" applyNumberFormat="1" applyFont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right" vertical="top" shrinkToFit="1"/>
    </xf>
    <xf numFmtId="166" fontId="1" fillId="5" borderId="1" xfId="0" applyNumberFormat="1" applyFont="1" applyFill="1" applyBorder="1" applyAlignment="1">
      <alignment horizontal="right" vertical="top" shrinkToFi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right" vertical="top" shrinkToFit="1"/>
    </xf>
    <xf numFmtId="166" fontId="1" fillId="0" borderId="1" xfId="0" applyNumberFormat="1" applyFont="1" applyBorder="1" applyAlignment="1">
      <alignment horizontal="right" vertical="top" wrapText="1"/>
    </xf>
    <xf numFmtId="166" fontId="17" fillId="0" borderId="1" xfId="0" applyNumberFormat="1" applyFont="1" applyBorder="1" applyAlignment="1">
      <alignment horizontal="right" vertical="top" shrinkToFit="1"/>
    </xf>
    <xf numFmtId="0" fontId="8" fillId="0" borderId="0" xfId="0" applyFont="1"/>
    <xf numFmtId="0" fontId="1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 shrinkToFit="1"/>
    </xf>
    <xf numFmtId="0" fontId="8" fillId="0" borderId="0" xfId="0" applyFont="1" applyBorder="1"/>
    <xf numFmtId="166" fontId="9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shrinkToFi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6" fillId="0" borderId="0" xfId="0" applyFont="1" applyBorder="1"/>
    <xf numFmtId="166" fontId="20" fillId="0" borderId="1" xfId="0" applyNumberFormat="1" applyFont="1" applyBorder="1"/>
    <xf numFmtId="166" fontId="21" fillId="0" borderId="1" xfId="0" applyNumberFormat="1" applyFont="1" applyBorder="1"/>
    <xf numFmtId="0" fontId="2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shrinkToFit="1"/>
    </xf>
    <xf numFmtId="49" fontId="22" fillId="0" borderId="1" xfId="0" applyNumberFormat="1" applyFont="1" applyBorder="1" applyAlignment="1">
      <alignment horizontal="center" vertical="top" shrinkToFit="1"/>
    </xf>
    <xf numFmtId="166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 shrinkToFit="1"/>
    </xf>
    <xf numFmtId="0" fontId="0" fillId="0" borderId="0" xfId="0" applyAlignment="1">
      <alignment wrapText="1"/>
    </xf>
    <xf numFmtId="0" fontId="10" fillId="0" borderId="1" xfId="0" applyFont="1" applyBorder="1" applyAlignment="1">
      <alignment vertical="top" wrapText="1"/>
    </xf>
    <xf numFmtId="0" fontId="4" fillId="0" borderId="0" xfId="1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7"/>
  <sheetViews>
    <sheetView tabSelected="1" zoomScale="73" zoomScaleNormal="73" zoomScaleSheetLayoutView="80" zoomScalePageLayoutView="80" workbookViewId="0">
      <selection activeCell="F5" sqref="F5"/>
    </sheetView>
  </sheetViews>
  <sheetFormatPr defaultRowHeight="20.25" x14ac:dyDescent="0.3"/>
  <cols>
    <col min="1" max="1" width="87.7109375" style="1" customWidth="1"/>
    <col min="2" max="2" width="8.7109375" style="1" customWidth="1"/>
    <col min="3" max="4" width="6.140625" style="1"/>
    <col min="5" max="5" width="22.28515625" style="2" customWidth="1"/>
    <col min="6" max="6" width="11" style="1" customWidth="1"/>
    <col min="7" max="7" width="0" style="1" hidden="1"/>
    <col min="8" max="8" width="21.28515625" style="3" customWidth="1"/>
    <col min="9" max="9" width="0.28515625" style="1" customWidth="1"/>
    <col min="10" max="10" width="6.140625" style="1" hidden="1" customWidth="1"/>
    <col min="11" max="1021" width="6.140625" style="1"/>
    <col min="1022" max="1023" width="7.42578125"/>
  </cols>
  <sheetData>
    <row r="1" spans="1:1021" ht="53.1" customHeight="1" x14ac:dyDescent="0.2">
      <c r="A1" s="4"/>
      <c r="B1" s="4"/>
      <c r="C1" s="4"/>
      <c r="D1" s="4"/>
      <c r="E1" s="76" t="s">
        <v>171</v>
      </c>
      <c r="F1" s="77"/>
      <c r="G1" s="77"/>
      <c r="H1" s="77"/>
      <c r="I1" s="77"/>
      <c r="J1" s="7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1" ht="18" customHeight="1" x14ac:dyDescent="0.25">
      <c r="A2" s="79" t="s">
        <v>147</v>
      </c>
      <c r="B2" s="79"/>
      <c r="C2" s="79"/>
      <c r="D2" s="79"/>
      <c r="E2" s="79"/>
      <c r="F2" s="79"/>
      <c r="G2" s="79"/>
      <c r="H2" s="79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1" ht="19.5" customHeight="1" x14ac:dyDescent="0.25">
      <c r="A3" s="79"/>
      <c r="B3" s="79"/>
      <c r="C3" s="79"/>
      <c r="D3" s="79"/>
      <c r="E3" s="79"/>
      <c r="F3" s="79"/>
      <c r="G3" s="79"/>
      <c r="H3" s="79"/>
      <c r="I3" s="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1" ht="34.5" customHeight="1" x14ac:dyDescent="0.25">
      <c r="A4" s="79"/>
      <c r="B4" s="79"/>
      <c r="C4" s="79"/>
      <c r="D4" s="79"/>
      <c r="E4" s="79"/>
      <c r="F4" s="79"/>
      <c r="G4" s="79"/>
      <c r="H4" s="79"/>
      <c r="I4" s="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1" ht="30.75" customHeight="1" x14ac:dyDescent="0.3">
      <c r="A5"/>
      <c r="B5" s="6"/>
      <c r="C5" s="6"/>
      <c r="D5" s="6"/>
      <c r="E5" s="7"/>
      <c r="F5" s="6"/>
      <c r="G5" s="6"/>
      <c r="H5" s="8"/>
      <c r="I5" s="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1" ht="56.25" customHeight="1" x14ac:dyDescent="0.2">
      <c r="A6" s="80" t="s">
        <v>0</v>
      </c>
      <c r="B6" s="81" t="s">
        <v>1</v>
      </c>
      <c r="C6" s="81"/>
      <c r="D6" s="81"/>
      <c r="E6" s="81"/>
      <c r="F6" s="81"/>
      <c r="G6" s="81"/>
      <c r="H6" s="82" t="s">
        <v>148</v>
      </c>
      <c r="I6" s="1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 ht="36.200000000000003" customHeight="1" x14ac:dyDescent="0.2">
      <c r="A7" s="80"/>
      <c r="B7" s="12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82"/>
      <c r="I7" s="1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1" s="15" customFormat="1" ht="47.25" customHeight="1" x14ac:dyDescent="0.25">
      <c r="A8" s="75" t="s">
        <v>8</v>
      </c>
      <c r="B8" s="75"/>
      <c r="C8" s="75"/>
      <c r="D8" s="75"/>
      <c r="E8" s="75"/>
      <c r="F8" s="75"/>
      <c r="G8" s="75"/>
      <c r="H8" s="14">
        <f>H9+H27+H33+H38+H67+H94+H104+H109+H114</f>
        <v>69532.799999999988</v>
      </c>
      <c r="I8" s="14" t="e">
        <f>I9+I27+I33+#REF!+I38+I67+I94+I104+I109</f>
        <v>#REF!</v>
      </c>
    </row>
    <row r="9" spans="1:1021" x14ac:dyDescent="0.2">
      <c r="A9" s="13" t="s">
        <v>125</v>
      </c>
      <c r="B9" s="16" t="s">
        <v>9</v>
      </c>
      <c r="C9" s="16" t="s">
        <v>10</v>
      </c>
      <c r="D9" s="17"/>
      <c r="E9" s="18"/>
      <c r="F9" s="17"/>
      <c r="G9" s="17" t="s">
        <v>11</v>
      </c>
      <c r="H9" s="14">
        <f>H10+H17</f>
        <v>7760.6999999999989</v>
      </c>
      <c r="I9" s="1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 s="22" customFormat="1" ht="75" x14ac:dyDescent="0.3">
      <c r="A10" s="20" t="s">
        <v>12</v>
      </c>
      <c r="B10" s="16" t="s">
        <v>9</v>
      </c>
      <c r="C10" s="16" t="s">
        <v>10</v>
      </c>
      <c r="D10" s="16" t="s">
        <v>13</v>
      </c>
      <c r="E10" s="18"/>
      <c r="F10" s="17"/>
      <c r="G10" s="17" t="s">
        <v>11</v>
      </c>
      <c r="H10" s="14">
        <f>H11</f>
        <v>3956.7</v>
      </c>
      <c r="I10" s="21"/>
    </row>
    <row r="11" spans="1:1021" x14ac:dyDescent="0.2">
      <c r="A11" s="23" t="s">
        <v>14</v>
      </c>
      <c r="B11" s="24" t="s">
        <v>9</v>
      </c>
      <c r="C11" s="24" t="s">
        <v>10</v>
      </c>
      <c r="D11" s="24" t="s">
        <v>13</v>
      </c>
      <c r="E11" s="25" t="s">
        <v>15</v>
      </c>
      <c r="F11" s="17"/>
      <c r="G11" s="17"/>
      <c r="H11" s="26">
        <f>H12</f>
        <v>3956.7</v>
      </c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 x14ac:dyDescent="0.2">
      <c r="A12" s="23" t="s">
        <v>16</v>
      </c>
      <c r="B12" s="24" t="s">
        <v>9</v>
      </c>
      <c r="C12" s="24" t="s">
        <v>10</v>
      </c>
      <c r="D12" s="24" t="s">
        <v>13</v>
      </c>
      <c r="E12" s="25" t="s">
        <v>17</v>
      </c>
      <c r="F12" s="17"/>
      <c r="G12" s="17"/>
      <c r="H12" s="26">
        <f>SUM(H13:H16)</f>
        <v>3956.7</v>
      </c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1" ht="112.5" x14ac:dyDescent="0.2">
      <c r="A13" s="69" t="s">
        <v>18</v>
      </c>
      <c r="B13" s="27">
        <v>703</v>
      </c>
      <c r="C13" s="24" t="s">
        <v>10</v>
      </c>
      <c r="D13" s="24" t="s">
        <v>13</v>
      </c>
      <c r="E13" s="28" t="s">
        <v>19</v>
      </c>
      <c r="F13" s="29">
        <v>100</v>
      </c>
      <c r="G13" s="27"/>
      <c r="H13" s="26">
        <v>2213.6999999999998</v>
      </c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ht="56.25" x14ac:dyDescent="0.2">
      <c r="A14" s="69" t="s">
        <v>20</v>
      </c>
      <c r="B14" s="27">
        <v>703</v>
      </c>
      <c r="C14" s="24" t="s">
        <v>10</v>
      </c>
      <c r="D14" s="24" t="s">
        <v>13</v>
      </c>
      <c r="E14" s="28" t="s">
        <v>21</v>
      </c>
      <c r="F14" s="29">
        <v>200</v>
      </c>
      <c r="G14" s="27"/>
      <c r="H14" s="26">
        <v>165.1</v>
      </c>
      <c r="I14" s="26">
        <v>157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131.25" x14ac:dyDescent="0.2">
      <c r="A15" s="69" t="s">
        <v>150</v>
      </c>
      <c r="B15" s="27">
        <v>703</v>
      </c>
      <c r="C15" s="24" t="s">
        <v>10</v>
      </c>
      <c r="D15" s="24" t="s">
        <v>13</v>
      </c>
      <c r="E15" s="28" t="s">
        <v>149</v>
      </c>
      <c r="F15" s="29">
        <v>100</v>
      </c>
      <c r="G15" s="27"/>
      <c r="H15" s="26">
        <v>97.2</v>
      </c>
      <c r="I15" s="2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112.5" x14ac:dyDescent="0.2">
      <c r="A16" s="69" t="s">
        <v>22</v>
      </c>
      <c r="B16" s="27">
        <v>703</v>
      </c>
      <c r="C16" s="24" t="s">
        <v>10</v>
      </c>
      <c r="D16" s="24" t="s">
        <v>13</v>
      </c>
      <c r="E16" s="28" t="s">
        <v>23</v>
      </c>
      <c r="F16" s="29">
        <v>100</v>
      </c>
      <c r="G16" s="27">
        <v>211</v>
      </c>
      <c r="H16" s="26">
        <v>1480.7</v>
      </c>
      <c r="I16" s="26">
        <v>1152.3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s="15" customFormat="1" x14ac:dyDescent="0.25">
      <c r="A17" s="32" t="s">
        <v>26</v>
      </c>
      <c r="B17" s="36">
        <v>703</v>
      </c>
      <c r="C17" s="31" t="s">
        <v>10</v>
      </c>
      <c r="D17" s="16" t="s">
        <v>27</v>
      </c>
      <c r="E17" s="33"/>
      <c r="F17" s="16"/>
      <c r="G17" s="16" t="s">
        <v>11</v>
      </c>
      <c r="H17" s="34">
        <f>H18</f>
        <v>3803.9999999999995</v>
      </c>
      <c r="I17" s="34">
        <v>2792.5</v>
      </c>
    </row>
    <row r="18" spans="1:1021" x14ac:dyDescent="0.2">
      <c r="A18" s="23" t="s">
        <v>14</v>
      </c>
      <c r="B18" s="24" t="s">
        <v>9</v>
      </c>
      <c r="C18" s="24" t="s">
        <v>10</v>
      </c>
      <c r="D18" s="24" t="s">
        <v>27</v>
      </c>
      <c r="E18" s="25" t="s">
        <v>15</v>
      </c>
      <c r="F18" s="16"/>
      <c r="G18" s="16"/>
      <c r="H18" s="35">
        <f>H19</f>
        <v>3803.9999999999995</v>
      </c>
      <c r="I18" s="35">
        <v>2792.5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x14ac:dyDescent="0.2">
      <c r="A19" s="23" t="s">
        <v>16</v>
      </c>
      <c r="B19" s="24" t="s">
        <v>9</v>
      </c>
      <c r="C19" s="24" t="s">
        <v>10</v>
      </c>
      <c r="D19" s="24" t="s">
        <v>27</v>
      </c>
      <c r="E19" s="25" t="s">
        <v>17</v>
      </c>
      <c r="F19" s="16"/>
      <c r="G19" s="16"/>
      <c r="H19" s="35">
        <f>SUM(H20:H26)</f>
        <v>3803.9999999999995</v>
      </c>
      <c r="I19" s="35">
        <v>2792.5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37.5" x14ac:dyDescent="0.2">
      <c r="A20" s="69" t="s">
        <v>28</v>
      </c>
      <c r="B20" s="27">
        <v>703</v>
      </c>
      <c r="C20" s="24" t="s">
        <v>10</v>
      </c>
      <c r="D20" s="24" t="s">
        <v>27</v>
      </c>
      <c r="E20" s="28" t="s">
        <v>21</v>
      </c>
      <c r="F20" s="31" t="s">
        <v>29</v>
      </c>
      <c r="G20" s="27">
        <v>251</v>
      </c>
      <c r="H20" s="35">
        <v>40.6</v>
      </c>
      <c r="I20" s="3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 s="39" customFormat="1" ht="112.5" x14ac:dyDescent="0.25">
      <c r="A21" s="69" t="s">
        <v>30</v>
      </c>
      <c r="B21" s="27">
        <v>703</v>
      </c>
      <c r="C21" s="24" t="s">
        <v>10</v>
      </c>
      <c r="D21" s="24" t="s">
        <v>27</v>
      </c>
      <c r="E21" s="28" t="s">
        <v>31</v>
      </c>
      <c r="F21" s="31" t="s">
        <v>32</v>
      </c>
      <c r="G21" s="24"/>
      <c r="H21" s="35">
        <v>1050.3</v>
      </c>
      <c r="I21" s="38"/>
    </row>
    <row r="22" spans="1:1021" ht="75" x14ac:dyDescent="0.2">
      <c r="A22" s="69" t="s">
        <v>33</v>
      </c>
      <c r="B22" s="27">
        <v>703</v>
      </c>
      <c r="C22" s="24" t="s">
        <v>10</v>
      </c>
      <c r="D22" s="24" t="s">
        <v>27</v>
      </c>
      <c r="E22" s="28" t="s">
        <v>31</v>
      </c>
      <c r="F22" s="31" t="s">
        <v>34</v>
      </c>
      <c r="G22" s="24" t="s">
        <v>35</v>
      </c>
      <c r="H22" s="35">
        <v>429.9</v>
      </c>
      <c r="I22" s="2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ht="56.25" x14ac:dyDescent="0.2">
      <c r="A23" s="69" t="s">
        <v>36</v>
      </c>
      <c r="B23" s="24" t="s">
        <v>9</v>
      </c>
      <c r="C23" s="24" t="s">
        <v>10</v>
      </c>
      <c r="D23" s="24" t="s">
        <v>27</v>
      </c>
      <c r="E23" s="28" t="s">
        <v>31</v>
      </c>
      <c r="F23" s="31" t="s">
        <v>25</v>
      </c>
      <c r="G23" s="24"/>
      <c r="H23" s="35">
        <v>80.099999999999994</v>
      </c>
      <c r="I23" s="2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 ht="112.5" x14ac:dyDescent="0.2">
      <c r="A24" s="69" t="s">
        <v>37</v>
      </c>
      <c r="B24" s="27">
        <v>703</v>
      </c>
      <c r="C24" s="24" t="s">
        <v>10</v>
      </c>
      <c r="D24" s="24" t="s">
        <v>27</v>
      </c>
      <c r="E24" s="28" t="s">
        <v>38</v>
      </c>
      <c r="F24" s="31" t="s">
        <v>32</v>
      </c>
      <c r="G24" s="24"/>
      <c r="H24" s="35">
        <v>1841.5</v>
      </c>
      <c r="I24" s="35">
        <v>1351.2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ht="75" x14ac:dyDescent="0.2">
      <c r="A25" s="69" t="s">
        <v>39</v>
      </c>
      <c r="B25" s="27">
        <v>703</v>
      </c>
      <c r="C25" s="24" t="s">
        <v>10</v>
      </c>
      <c r="D25" s="24" t="s">
        <v>27</v>
      </c>
      <c r="E25" s="28" t="s">
        <v>38</v>
      </c>
      <c r="F25" s="31" t="s">
        <v>34</v>
      </c>
      <c r="G25" s="24"/>
      <c r="H25" s="35">
        <v>357.4</v>
      </c>
      <c r="I25" s="35">
        <v>163.1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s="39" customFormat="1" ht="37.5" x14ac:dyDescent="0.25">
      <c r="A26" s="69" t="s">
        <v>40</v>
      </c>
      <c r="B26" s="27">
        <v>703</v>
      </c>
      <c r="C26" s="24" t="s">
        <v>10</v>
      </c>
      <c r="D26" s="24" t="s">
        <v>27</v>
      </c>
      <c r="E26" s="28" t="s">
        <v>41</v>
      </c>
      <c r="F26" s="31" t="s">
        <v>25</v>
      </c>
      <c r="G26" s="24" t="s">
        <v>42</v>
      </c>
      <c r="H26" s="35">
        <v>4.2</v>
      </c>
      <c r="I26" s="40"/>
    </row>
    <row r="27" spans="1:1021" x14ac:dyDescent="0.2">
      <c r="A27" s="32" t="s">
        <v>43</v>
      </c>
      <c r="B27" s="36">
        <v>703</v>
      </c>
      <c r="C27" s="16" t="s">
        <v>44</v>
      </c>
      <c r="D27" s="16"/>
      <c r="E27" s="33"/>
      <c r="F27" s="16"/>
      <c r="G27" s="16"/>
      <c r="H27" s="34">
        <f>H28</f>
        <v>253.1</v>
      </c>
      <c r="I27" s="41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x14ac:dyDescent="0.2">
      <c r="A28" s="42" t="s">
        <v>45</v>
      </c>
      <c r="B28" s="16" t="s">
        <v>9</v>
      </c>
      <c r="C28" s="16" t="s">
        <v>44</v>
      </c>
      <c r="D28" s="16" t="s">
        <v>46</v>
      </c>
      <c r="E28" s="18"/>
      <c r="F28" s="17"/>
      <c r="G28" s="17" t="s">
        <v>11</v>
      </c>
      <c r="H28" s="35">
        <f>H29</f>
        <v>253.1</v>
      </c>
      <c r="I28" s="4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1" x14ac:dyDescent="0.2">
      <c r="A29" s="23" t="s">
        <v>14</v>
      </c>
      <c r="B29" s="24" t="s">
        <v>9</v>
      </c>
      <c r="C29" s="24" t="s">
        <v>44</v>
      </c>
      <c r="D29" s="24" t="s">
        <v>46</v>
      </c>
      <c r="E29" s="25" t="s">
        <v>15</v>
      </c>
      <c r="F29" s="17"/>
      <c r="G29" s="17"/>
      <c r="H29" s="35">
        <f>H30</f>
        <v>253.1</v>
      </c>
      <c r="I29" s="4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 x14ac:dyDescent="0.2">
      <c r="A30" s="23" t="s">
        <v>16</v>
      </c>
      <c r="B30" s="24" t="s">
        <v>9</v>
      </c>
      <c r="C30" s="24" t="s">
        <v>44</v>
      </c>
      <c r="D30" s="24" t="s">
        <v>46</v>
      </c>
      <c r="E30" s="25" t="s">
        <v>17</v>
      </c>
      <c r="F30" s="17"/>
      <c r="G30" s="17"/>
      <c r="H30" s="35">
        <f>H31+H32</f>
        <v>253.1</v>
      </c>
      <c r="I30" s="4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 ht="112.5" x14ac:dyDescent="0.2">
      <c r="A31" s="69" t="s">
        <v>47</v>
      </c>
      <c r="B31" s="27">
        <v>703</v>
      </c>
      <c r="C31" s="24" t="s">
        <v>44</v>
      </c>
      <c r="D31" s="24" t="s">
        <v>46</v>
      </c>
      <c r="E31" s="28" t="s">
        <v>48</v>
      </c>
      <c r="F31" s="31" t="s">
        <v>32</v>
      </c>
      <c r="G31" s="27">
        <v>211</v>
      </c>
      <c r="H31" s="35">
        <v>228.9</v>
      </c>
      <c r="I31" s="4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ht="75" x14ac:dyDescent="0.2">
      <c r="A32" s="69" t="s">
        <v>49</v>
      </c>
      <c r="B32" s="27">
        <v>703</v>
      </c>
      <c r="C32" s="24" t="s">
        <v>44</v>
      </c>
      <c r="D32" s="24" t="s">
        <v>46</v>
      </c>
      <c r="E32" s="28" t="s">
        <v>48</v>
      </c>
      <c r="F32" s="31" t="s">
        <v>34</v>
      </c>
      <c r="G32" s="27">
        <v>221</v>
      </c>
      <c r="H32" s="35">
        <v>24.2</v>
      </c>
      <c r="I32" s="4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 ht="40.5" x14ac:dyDescent="0.2">
      <c r="A33" s="32" t="s">
        <v>50</v>
      </c>
      <c r="B33" s="36">
        <v>703</v>
      </c>
      <c r="C33" s="16" t="s">
        <v>46</v>
      </c>
      <c r="D33" s="16"/>
      <c r="E33" s="33"/>
      <c r="F33" s="16"/>
      <c r="G33" s="36"/>
      <c r="H33" s="34">
        <f>H34</f>
        <v>136.5</v>
      </c>
      <c r="I33" s="34" t="e">
        <f>I34</f>
        <v>#REF!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s="22" customFormat="1" ht="60.75" x14ac:dyDescent="0.3">
      <c r="A34" s="32" t="s">
        <v>127</v>
      </c>
      <c r="B34" s="27">
        <v>703</v>
      </c>
      <c r="C34" s="31" t="s">
        <v>46</v>
      </c>
      <c r="D34" s="31" t="s">
        <v>111</v>
      </c>
      <c r="E34" s="25"/>
      <c r="F34" s="24"/>
      <c r="G34" s="24" t="s">
        <v>11</v>
      </c>
      <c r="H34" s="34">
        <f>H35</f>
        <v>136.5</v>
      </c>
      <c r="I34" s="34" t="e">
        <f>I35+#REF!</f>
        <v>#REF!</v>
      </c>
    </row>
    <row r="35" spans="1:1021" ht="58.5" x14ac:dyDescent="0.2">
      <c r="A35" s="45" t="s">
        <v>126</v>
      </c>
      <c r="B35" s="27">
        <v>703</v>
      </c>
      <c r="C35" s="24" t="s">
        <v>46</v>
      </c>
      <c r="D35" s="24" t="s">
        <v>111</v>
      </c>
      <c r="E35" s="46" t="s">
        <v>10</v>
      </c>
      <c r="F35" s="24"/>
      <c r="G35" s="24"/>
      <c r="H35" s="34">
        <f>H36</f>
        <v>136.5</v>
      </c>
      <c r="I35" s="34" t="e">
        <f>I36+#REF!</f>
        <v>#REF!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 ht="54" x14ac:dyDescent="0.2">
      <c r="A36" s="23" t="s">
        <v>151</v>
      </c>
      <c r="B36" s="27">
        <v>703</v>
      </c>
      <c r="C36" s="24" t="s">
        <v>46</v>
      </c>
      <c r="D36" s="24" t="s">
        <v>111</v>
      </c>
      <c r="E36" s="47" t="s">
        <v>51</v>
      </c>
      <c r="F36" s="24"/>
      <c r="G36" s="24"/>
      <c r="H36" s="48">
        <f>SUM(H37:H37)</f>
        <v>136.5</v>
      </c>
      <c r="I36" s="48">
        <f>SUM(I37:I37)</f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</row>
    <row r="37" spans="1:1021" ht="56.25" x14ac:dyDescent="0.2">
      <c r="A37" s="69" t="s">
        <v>52</v>
      </c>
      <c r="B37" s="27">
        <v>703</v>
      </c>
      <c r="C37" s="24" t="s">
        <v>46</v>
      </c>
      <c r="D37" s="24" t="s">
        <v>111</v>
      </c>
      <c r="E37" s="28" t="s">
        <v>53</v>
      </c>
      <c r="F37" s="31" t="s">
        <v>34</v>
      </c>
      <c r="G37" s="24"/>
      <c r="H37" s="49">
        <v>136.5</v>
      </c>
      <c r="I37" s="5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1" s="51" customFormat="1" x14ac:dyDescent="0.3">
      <c r="A38" s="32" t="s">
        <v>55</v>
      </c>
      <c r="B38" s="36">
        <v>703</v>
      </c>
      <c r="C38" s="16" t="s">
        <v>56</v>
      </c>
      <c r="D38" s="16"/>
      <c r="E38" s="33"/>
      <c r="F38" s="16"/>
      <c r="G38" s="16"/>
      <c r="H38" s="34">
        <f>H39+H51</f>
        <v>48744.800000000003</v>
      </c>
      <c r="I38" s="14"/>
    </row>
    <row r="39" spans="1:1021" x14ac:dyDescent="0.2">
      <c r="A39" s="42" t="s">
        <v>57</v>
      </c>
      <c r="B39" s="16" t="s">
        <v>9</v>
      </c>
      <c r="C39" s="16" t="s">
        <v>56</v>
      </c>
      <c r="D39" s="16" t="s">
        <v>10</v>
      </c>
      <c r="E39" s="25"/>
      <c r="F39" s="24"/>
      <c r="G39" s="24"/>
      <c r="H39" s="34">
        <f>H40+H45</f>
        <v>45716.600000000006</v>
      </c>
      <c r="I39" s="34">
        <f>I40+I45</f>
        <v>28754.7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 ht="78" x14ac:dyDescent="0.2">
      <c r="A40" s="45" t="s">
        <v>58</v>
      </c>
      <c r="B40" s="24" t="s">
        <v>9</v>
      </c>
      <c r="C40" s="24" t="s">
        <v>56</v>
      </c>
      <c r="D40" s="24" t="s">
        <v>10</v>
      </c>
      <c r="E40" s="46" t="s">
        <v>56</v>
      </c>
      <c r="F40" s="24"/>
      <c r="G40" s="24"/>
      <c r="H40" s="34">
        <f>H41</f>
        <v>44692.700000000004</v>
      </c>
      <c r="I40" s="34">
        <v>28754.7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1" ht="37.5" x14ac:dyDescent="0.2">
      <c r="A41" s="52" t="s">
        <v>59</v>
      </c>
      <c r="B41" s="24" t="s">
        <v>9</v>
      </c>
      <c r="C41" s="24" t="s">
        <v>56</v>
      </c>
      <c r="D41" s="24" t="s">
        <v>10</v>
      </c>
      <c r="E41" s="46" t="s">
        <v>62</v>
      </c>
      <c r="F41" s="24"/>
      <c r="G41" s="24"/>
      <c r="H41" s="35">
        <f>SUM(H42:H44)</f>
        <v>44692.700000000004</v>
      </c>
      <c r="I41" s="35">
        <v>9726.7999999999993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 ht="117" x14ac:dyDescent="0.2">
      <c r="A42" s="71" t="s">
        <v>63</v>
      </c>
      <c r="B42" s="27">
        <v>703</v>
      </c>
      <c r="C42" s="24" t="s">
        <v>56</v>
      </c>
      <c r="D42" s="24" t="s">
        <v>10</v>
      </c>
      <c r="E42" s="46" t="s">
        <v>64</v>
      </c>
      <c r="F42" s="31" t="s">
        <v>61</v>
      </c>
      <c r="G42" s="24"/>
      <c r="H42" s="35">
        <v>43798.9</v>
      </c>
      <c r="I42" s="4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 ht="78" x14ac:dyDescent="0.2">
      <c r="A43" s="71" t="s">
        <v>60</v>
      </c>
      <c r="B43" s="27">
        <v>703</v>
      </c>
      <c r="C43" s="24" t="s">
        <v>56</v>
      </c>
      <c r="D43" s="24" t="s">
        <v>10</v>
      </c>
      <c r="E43" s="46" t="s">
        <v>65</v>
      </c>
      <c r="F43" s="31" t="s">
        <v>61</v>
      </c>
      <c r="G43" s="24"/>
      <c r="H43" s="35">
        <v>670.4</v>
      </c>
      <c r="I43" s="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1" ht="78" x14ac:dyDescent="0.2">
      <c r="A44" s="71" t="s">
        <v>60</v>
      </c>
      <c r="B44" s="27">
        <v>703</v>
      </c>
      <c r="C44" s="24" t="s">
        <v>56</v>
      </c>
      <c r="D44" s="24" t="s">
        <v>10</v>
      </c>
      <c r="E44" s="46" t="s">
        <v>66</v>
      </c>
      <c r="F44" s="31" t="s">
        <v>61</v>
      </c>
      <c r="G44" s="24"/>
      <c r="H44" s="35">
        <v>223.4</v>
      </c>
      <c r="I44" s="4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1" x14ac:dyDescent="0.2">
      <c r="A45" s="23" t="s">
        <v>14</v>
      </c>
      <c r="B45" s="24" t="s">
        <v>9</v>
      </c>
      <c r="C45" s="24" t="s">
        <v>56</v>
      </c>
      <c r="D45" s="24" t="s">
        <v>10</v>
      </c>
      <c r="E45" s="25" t="s">
        <v>15</v>
      </c>
      <c r="F45" s="24"/>
      <c r="G45" s="24"/>
      <c r="H45" s="35">
        <f>H46</f>
        <v>1023.9000000000001</v>
      </c>
      <c r="I45" s="35">
        <f>I46</f>
        <v>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1" x14ac:dyDescent="0.2">
      <c r="A46" s="23" t="s">
        <v>16</v>
      </c>
      <c r="B46" s="24" t="s">
        <v>9</v>
      </c>
      <c r="C46" s="24" t="s">
        <v>56</v>
      </c>
      <c r="D46" s="24" t="s">
        <v>10</v>
      </c>
      <c r="E46" s="25" t="s">
        <v>17</v>
      </c>
      <c r="F46" s="24"/>
      <c r="G46" s="24"/>
      <c r="H46" s="35">
        <f>SUM(H47:H50)</f>
        <v>1023.9000000000001</v>
      </c>
      <c r="I46" s="35">
        <f>SUM(I47:I50)</f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1" ht="56.25" x14ac:dyDescent="0.2">
      <c r="A47" s="70" t="s">
        <v>67</v>
      </c>
      <c r="B47" s="27">
        <v>703</v>
      </c>
      <c r="C47" s="24" t="s">
        <v>56</v>
      </c>
      <c r="D47" s="24" t="s">
        <v>10</v>
      </c>
      <c r="E47" s="28" t="s">
        <v>68</v>
      </c>
      <c r="F47" s="31" t="s">
        <v>34</v>
      </c>
      <c r="G47" s="24"/>
      <c r="H47" s="35">
        <v>559.70000000000005</v>
      </c>
      <c r="I47" s="43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1" ht="75" x14ac:dyDescent="0.2">
      <c r="A48" s="70" t="s">
        <v>153</v>
      </c>
      <c r="B48" s="27">
        <v>703</v>
      </c>
      <c r="C48" s="24" t="s">
        <v>56</v>
      </c>
      <c r="D48" s="24" t="s">
        <v>10</v>
      </c>
      <c r="E48" s="28" t="s">
        <v>68</v>
      </c>
      <c r="F48" s="31" t="s">
        <v>152</v>
      </c>
      <c r="G48" s="24"/>
      <c r="H48" s="35">
        <v>191.3</v>
      </c>
      <c r="I48" s="43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1" ht="56.25" x14ac:dyDescent="0.2">
      <c r="A49" s="70" t="s">
        <v>69</v>
      </c>
      <c r="B49" s="27">
        <v>703</v>
      </c>
      <c r="C49" s="24" t="s">
        <v>56</v>
      </c>
      <c r="D49" s="24" t="s">
        <v>10</v>
      </c>
      <c r="E49" s="28" t="s">
        <v>70</v>
      </c>
      <c r="F49" s="31" t="s">
        <v>34</v>
      </c>
      <c r="G49" s="24"/>
      <c r="H49" s="35">
        <v>88.6</v>
      </c>
      <c r="I49" s="43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1" ht="56.25" x14ac:dyDescent="0.2">
      <c r="A50" s="70" t="s">
        <v>71</v>
      </c>
      <c r="B50" s="27">
        <v>703</v>
      </c>
      <c r="C50" s="24" t="s">
        <v>56</v>
      </c>
      <c r="D50" s="24" t="s">
        <v>10</v>
      </c>
      <c r="E50" s="28" t="s">
        <v>72</v>
      </c>
      <c r="F50" s="31" t="s">
        <v>34</v>
      </c>
      <c r="G50" s="24"/>
      <c r="H50" s="35">
        <v>184.3</v>
      </c>
      <c r="I50" s="43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1" x14ac:dyDescent="0.2">
      <c r="A51" s="42" t="s">
        <v>73</v>
      </c>
      <c r="B51" s="16" t="s">
        <v>9</v>
      </c>
      <c r="C51" s="16" t="s">
        <v>56</v>
      </c>
      <c r="D51" s="16" t="s">
        <v>46</v>
      </c>
      <c r="E51" s="33"/>
      <c r="F51" s="16"/>
      <c r="G51" s="16" t="s">
        <v>11</v>
      </c>
      <c r="H51" s="34">
        <f>H52+H64</f>
        <v>3028.2</v>
      </c>
      <c r="I51" s="2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1" ht="54" x14ac:dyDescent="0.2">
      <c r="A52" s="30" t="s">
        <v>74</v>
      </c>
      <c r="B52" s="27">
        <v>703</v>
      </c>
      <c r="C52" s="24" t="s">
        <v>56</v>
      </c>
      <c r="D52" s="24" t="s">
        <v>46</v>
      </c>
      <c r="E52" s="28" t="s">
        <v>44</v>
      </c>
      <c r="F52" s="17"/>
      <c r="G52" s="17"/>
      <c r="H52" s="34">
        <f>H53+H57+H60</f>
        <v>1986.1</v>
      </c>
      <c r="I52" s="34">
        <f>I53+I57+I60</f>
        <v>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1" ht="54" x14ac:dyDescent="0.2">
      <c r="A53" s="23" t="s">
        <v>75</v>
      </c>
      <c r="B53" s="24" t="s">
        <v>9</v>
      </c>
      <c r="C53" s="24" t="s">
        <v>56</v>
      </c>
      <c r="D53" s="24" t="s">
        <v>46</v>
      </c>
      <c r="E53" s="28" t="s">
        <v>76</v>
      </c>
      <c r="F53" s="24"/>
      <c r="G53" s="31" t="s">
        <v>11</v>
      </c>
      <c r="H53" s="35">
        <f>SUM(H54:H56)</f>
        <v>380</v>
      </c>
      <c r="I53" s="35">
        <f>SUM(I54:I56)</f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1" ht="56.25" x14ac:dyDescent="0.2">
      <c r="A54" s="70" t="s">
        <v>77</v>
      </c>
      <c r="B54" s="24" t="s">
        <v>9</v>
      </c>
      <c r="C54" s="24" t="s">
        <v>56</v>
      </c>
      <c r="D54" s="24" t="s">
        <v>46</v>
      </c>
      <c r="E54" s="28" t="s">
        <v>78</v>
      </c>
      <c r="F54" s="31" t="s">
        <v>34</v>
      </c>
      <c r="G54" s="31"/>
      <c r="H54" s="35">
        <v>261.2</v>
      </c>
      <c r="I54" s="2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1" ht="56.25" x14ac:dyDescent="0.2">
      <c r="A55" s="70" t="s">
        <v>79</v>
      </c>
      <c r="B55" s="24" t="s">
        <v>9</v>
      </c>
      <c r="C55" s="24" t="s">
        <v>56</v>
      </c>
      <c r="D55" s="24" t="s">
        <v>46</v>
      </c>
      <c r="E55" s="28" t="s">
        <v>80</v>
      </c>
      <c r="F55" s="31" t="s">
        <v>34</v>
      </c>
      <c r="G55" s="31"/>
      <c r="H55" s="35">
        <v>77</v>
      </c>
      <c r="I55" s="21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1" ht="37.5" x14ac:dyDescent="0.2">
      <c r="A56" s="70" t="s">
        <v>81</v>
      </c>
      <c r="B56" s="24" t="s">
        <v>9</v>
      </c>
      <c r="C56" s="24" t="s">
        <v>56</v>
      </c>
      <c r="D56" s="24" t="s">
        <v>46</v>
      </c>
      <c r="E56" s="28" t="s">
        <v>82</v>
      </c>
      <c r="F56" s="31" t="s">
        <v>34</v>
      </c>
      <c r="G56" s="31"/>
      <c r="H56" s="35">
        <v>41.8</v>
      </c>
      <c r="I56" s="21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</row>
    <row r="57" spans="1:1021" ht="54" x14ac:dyDescent="0.2">
      <c r="A57" s="23" t="s">
        <v>83</v>
      </c>
      <c r="B57" s="24" t="s">
        <v>9</v>
      </c>
      <c r="C57" s="24" t="s">
        <v>56</v>
      </c>
      <c r="D57" s="24" t="s">
        <v>46</v>
      </c>
      <c r="E57" s="28" t="s">
        <v>84</v>
      </c>
      <c r="F57" s="24"/>
      <c r="G57" s="31"/>
      <c r="H57" s="35">
        <f>SUM(H58:H59)</f>
        <v>1359</v>
      </c>
      <c r="I57" s="2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</row>
    <row r="58" spans="1:1021" ht="75" x14ac:dyDescent="0.2">
      <c r="A58" s="69" t="s">
        <v>85</v>
      </c>
      <c r="B58" s="24" t="s">
        <v>9</v>
      </c>
      <c r="C58" s="24" t="s">
        <v>56</v>
      </c>
      <c r="D58" s="24" t="s">
        <v>46</v>
      </c>
      <c r="E58" s="28" t="s">
        <v>86</v>
      </c>
      <c r="F58" s="31" t="s">
        <v>34</v>
      </c>
      <c r="G58" s="31"/>
      <c r="H58" s="35">
        <v>19.7</v>
      </c>
      <c r="I58" s="21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</row>
    <row r="59" spans="1:1021" ht="75" x14ac:dyDescent="0.2">
      <c r="A59" s="69" t="s">
        <v>87</v>
      </c>
      <c r="B59" s="24" t="s">
        <v>9</v>
      </c>
      <c r="C59" s="24" t="s">
        <v>56</v>
      </c>
      <c r="D59" s="24" t="s">
        <v>46</v>
      </c>
      <c r="E59" s="28" t="s">
        <v>88</v>
      </c>
      <c r="F59" s="31" t="s">
        <v>34</v>
      </c>
      <c r="G59" s="31"/>
      <c r="H59" s="35">
        <v>1339.3</v>
      </c>
      <c r="I59" s="2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</row>
    <row r="60" spans="1:1021" ht="54" x14ac:dyDescent="0.2">
      <c r="A60" s="23" t="s">
        <v>89</v>
      </c>
      <c r="B60" s="24" t="s">
        <v>9</v>
      </c>
      <c r="C60" s="24" t="s">
        <v>56</v>
      </c>
      <c r="D60" s="24" t="s">
        <v>46</v>
      </c>
      <c r="E60" s="28" t="s">
        <v>90</v>
      </c>
      <c r="F60" s="24"/>
      <c r="G60" s="31"/>
      <c r="H60" s="35">
        <f>SUM(H61:H63)</f>
        <v>247.1</v>
      </c>
      <c r="I60" s="35">
        <f>SUM(I62:I62)</f>
        <v>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</row>
    <row r="61" spans="1:1021" ht="56.25" x14ac:dyDescent="0.2">
      <c r="A61" s="69" t="s">
        <v>154</v>
      </c>
      <c r="B61" s="27">
        <v>703</v>
      </c>
      <c r="C61" s="24" t="s">
        <v>56</v>
      </c>
      <c r="D61" s="24" t="s">
        <v>46</v>
      </c>
      <c r="E61" s="28" t="s">
        <v>155</v>
      </c>
      <c r="F61" s="31" t="s">
        <v>34</v>
      </c>
      <c r="G61" s="31"/>
      <c r="H61" s="35">
        <v>111.1</v>
      </c>
      <c r="I61" s="3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</row>
    <row r="62" spans="1:1021" ht="56.25" x14ac:dyDescent="0.2">
      <c r="A62" s="69" t="s">
        <v>91</v>
      </c>
      <c r="B62" s="27">
        <v>703</v>
      </c>
      <c r="C62" s="24" t="s">
        <v>56</v>
      </c>
      <c r="D62" s="24" t="s">
        <v>46</v>
      </c>
      <c r="E62" s="28" t="s">
        <v>92</v>
      </c>
      <c r="F62" s="31" t="s">
        <v>34</v>
      </c>
      <c r="G62" s="31" t="s">
        <v>11</v>
      </c>
      <c r="H62" s="35">
        <v>135.69999999999999</v>
      </c>
      <c r="I62" s="2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</row>
    <row r="63" spans="1:1021" ht="37.5" x14ac:dyDescent="0.2">
      <c r="A63" s="69" t="s">
        <v>128</v>
      </c>
      <c r="B63" s="27">
        <v>703</v>
      </c>
      <c r="C63" s="24" t="s">
        <v>56</v>
      </c>
      <c r="D63" s="24" t="s">
        <v>46</v>
      </c>
      <c r="E63" s="28" t="s">
        <v>92</v>
      </c>
      <c r="F63" s="31" t="s">
        <v>25</v>
      </c>
      <c r="G63" s="31"/>
      <c r="H63" s="35">
        <v>0.3</v>
      </c>
      <c r="I63" s="2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</row>
    <row r="64" spans="1:1021" ht="72" x14ac:dyDescent="0.2">
      <c r="A64" s="73" t="s">
        <v>156</v>
      </c>
      <c r="B64" s="27">
        <v>703</v>
      </c>
      <c r="C64" s="24" t="s">
        <v>56</v>
      </c>
      <c r="D64" s="24" t="s">
        <v>46</v>
      </c>
      <c r="E64" s="28" t="s">
        <v>157</v>
      </c>
      <c r="F64" s="31"/>
      <c r="G64" s="31"/>
      <c r="H64" s="34">
        <f>H65</f>
        <v>1042.0999999999999</v>
      </c>
      <c r="I64" s="3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</row>
    <row r="65" spans="1:1021" ht="54" x14ac:dyDescent="0.2">
      <c r="A65" s="23" t="s">
        <v>158</v>
      </c>
      <c r="B65" s="24" t="s">
        <v>9</v>
      </c>
      <c r="C65" s="24" t="s">
        <v>56</v>
      </c>
      <c r="D65" s="24" t="s">
        <v>46</v>
      </c>
      <c r="E65" s="28" t="s">
        <v>159</v>
      </c>
      <c r="F65" s="31"/>
      <c r="G65" s="31"/>
      <c r="H65" s="35">
        <f>H66</f>
        <v>1042.0999999999999</v>
      </c>
      <c r="I65" s="21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</row>
    <row r="66" spans="1:1021" ht="56.25" x14ac:dyDescent="0.2">
      <c r="A66" s="69" t="s">
        <v>160</v>
      </c>
      <c r="B66" s="27">
        <v>703</v>
      </c>
      <c r="C66" s="24" t="s">
        <v>56</v>
      </c>
      <c r="D66" s="24" t="s">
        <v>46</v>
      </c>
      <c r="E66" s="28" t="s">
        <v>161</v>
      </c>
      <c r="F66" s="31" t="s">
        <v>34</v>
      </c>
      <c r="G66" s="31"/>
      <c r="H66" s="35">
        <v>1042.0999999999999</v>
      </c>
      <c r="I66" s="21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</row>
    <row r="67" spans="1:1021" s="55" customFormat="1" x14ac:dyDescent="0.3">
      <c r="A67" s="32" t="s">
        <v>93</v>
      </c>
      <c r="B67" s="36">
        <v>703</v>
      </c>
      <c r="C67" s="16" t="s">
        <v>94</v>
      </c>
      <c r="D67" s="16"/>
      <c r="E67" s="33"/>
      <c r="F67" s="16"/>
      <c r="G67" s="36"/>
      <c r="H67" s="34">
        <f>H68+H86</f>
        <v>11805.699999999999</v>
      </c>
      <c r="I67" s="54"/>
    </row>
    <row r="68" spans="1:1021" s="15" customFormat="1" x14ac:dyDescent="0.25">
      <c r="A68" s="32" t="s">
        <v>95</v>
      </c>
      <c r="B68" s="16" t="s">
        <v>9</v>
      </c>
      <c r="C68" s="16" t="s">
        <v>94</v>
      </c>
      <c r="D68" s="16" t="s">
        <v>10</v>
      </c>
      <c r="E68" s="33"/>
      <c r="F68" s="16"/>
      <c r="G68" s="16" t="s">
        <v>11</v>
      </c>
      <c r="H68" s="34">
        <f>H70+H82</f>
        <v>5626.6999999999989</v>
      </c>
      <c r="I68" s="37"/>
    </row>
    <row r="69" spans="1:1021" x14ac:dyDescent="0.2">
      <c r="A69" s="78" t="s">
        <v>96</v>
      </c>
      <c r="B69" s="78"/>
      <c r="C69" s="78"/>
      <c r="D69" s="78"/>
      <c r="E69" s="78"/>
      <c r="F69" s="78"/>
      <c r="G69" s="78"/>
      <c r="H69" s="56"/>
      <c r="I69" s="21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</row>
    <row r="70" spans="1:1021" ht="72" x14ac:dyDescent="0.2">
      <c r="A70" s="30" t="s">
        <v>129</v>
      </c>
      <c r="B70" s="27">
        <v>703</v>
      </c>
      <c r="C70" s="24" t="s">
        <v>94</v>
      </c>
      <c r="D70" s="24" t="s">
        <v>10</v>
      </c>
      <c r="E70" s="28" t="s">
        <v>46</v>
      </c>
      <c r="F70" s="24"/>
      <c r="G70" s="24" t="s">
        <v>11</v>
      </c>
      <c r="H70" s="34">
        <f>H71+H76+H78+H80</f>
        <v>5549.2999999999993</v>
      </c>
      <c r="I70" s="21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</row>
    <row r="71" spans="1:1021" s="22" customFormat="1" ht="36" x14ac:dyDescent="0.3">
      <c r="A71" s="23" t="s">
        <v>130</v>
      </c>
      <c r="B71" s="27">
        <v>703</v>
      </c>
      <c r="C71" s="24" t="s">
        <v>94</v>
      </c>
      <c r="D71" s="24" t="s">
        <v>10</v>
      </c>
      <c r="E71" s="28" t="s">
        <v>131</v>
      </c>
      <c r="F71" s="24"/>
      <c r="G71" s="27">
        <v>211</v>
      </c>
      <c r="H71" s="34">
        <f>SUM(H72:H75)</f>
        <v>4890.3999999999996</v>
      </c>
      <c r="I71" s="21"/>
    </row>
    <row r="72" spans="1:1021" ht="131.25" x14ac:dyDescent="0.2">
      <c r="A72" s="70" t="s">
        <v>98</v>
      </c>
      <c r="B72" s="27">
        <v>703</v>
      </c>
      <c r="C72" s="24" t="s">
        <v>94</v>
      </c>
      <c r="D72" s="24" t="s">
        <v>10</v>
      </c>
      <c r="E72" s="28" t="s">
        <v>132</v>
      </c>
      <c r="F72" s="31" t="s">
        <v>32</v>
      </c>
      <c r="G72" s="27"/>
      <c r="H72" s="35">
        <v>448.6</v>
      </c>
      <c r="I72" s="35">
        <v>1005.8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</row>
    <row r="73" spans="1:1021" ht="112.5" x14ac:dyDescent="0.2">
      <c r="A73" s="72" t="s">
        <v>99</v>
      </c>
      <c r="B73" s="27">
        <v>703</v>
      </c>
      <c r="C73" s="24" t="s">
        <v>94</v>
      </c>
      <c r="D73" s="24" t="s">
        <v>10</v>
      </c>
      <c r="E73" s="28" t="s">
        <v>133</v>
      </c>
      <c r="F73" s="31" t="s">
        <v>32</v>
      </c>
      <c r="G73" s="27"/>
      <c r="H73" s="35">
        <v>2189</v>
      </c>
      <c r="I73" s="21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</row>
    <row r="74" spans="1:1021" ht="56.25" x14ac:dyDescent="0.2">
      <c r="A74" s="70" t="s">
        <v>100</v>
      </c>
      <c r="B74" s="27">
        <v>703</v>
      </c>
      <c r="C74" s="24" t="s">
        <v>94</v>
      </c>
      <c r="D74" s="24" t="s">
        <v>10</v>
      </c>
      <c r="E74" s="28" t="s">
        <v>133</v>
      </c>
      <c r="F74" s="31" t="s">
        <v>34</v>
      </c>
      <c r="G74" s="27"/>
      <c r="H74" s="35">
        <v>2170.6</v>
      </c>
      <c r="I74" s="21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</row>
    <row r="75" spans="1:1021" ht="37.5" x14ac:dyDescent="0.2">
      <c r="A75" s="70" t="s">
        <v>101</v>
      </c>
      <c r="B75" s="27">
        <v>703</v>
      </c>
      <c r="C75" s="24" t="s">
        <v>94</v>
      </c>
      <c r="D75" s="24" t="s">
        <v>10</v>
      </c>
      <c r="E75" s="28" t="s">
        <v>133</v>
      </c>
      <c r="F75" s="31" t="s">
        <v>25</v>
      </c>
      <c r="G75" s="27">
        <v>290</v>
      </c>
      <c r="H75" s="35">
        <v>82.2</v>
      </c>
      <c r="I75" s="21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</row>
    <row r="76" spans="1:1021" ht="36" x14ac:dyDescent="0.2">
      <c r="A76" s="23" t="s">
        <v>134</v>
      </c>
      <c r="B76" s="27">
        <v>703</v>
      </c>
      <c r="C76" s="24" t="s">
        <v>94</v>
      </c>
      <c r="D76" s="24" t="s">
        <v>10</v>
      </c>
      <c r="E76" s="28" t="s">
        <v>97</v>
      </c>
      <c r="F76" s="31"/>
      <c r="G76" s="27"/>
      <c r="H76" s="68">
        <f>H77</f>
        <v>30.9</v>
      </c>
      <c r="I76" s="21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</row>
    <row r="77" spans="1:1021" ht="56.25" x14ac:dyDescent="0.2">
      <c r="A77" s="69" t="s">
        <v>135</v>
      </c>
      <c r="B77" s="27">
        <v>703</v>
      </c>
      <c r="C77" s="24" t="s">
        <v>94</v>
      </c>
      <c r="D77" s="24" t="s">
        <v>10</v>
      </c>
      <c r="E77" s="28" t="s">
        <v>136</v>
      </c>
      <c r="F77" s="31" t="s">
        <v>34</v>
      </c>
      <c r="G77" s="27"/>
      <c r="H77" s="35">
        <v>30.9</v>
      </c>
      <c r="I77" s="21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</row>
    <row r="78" spans="1:1021" ht="36" x14ac:dyDescent="0.2">
      <c r="A78" s="23" t="s">
        <v>137</v>
      </c>
      <c r="B78" s="27">
        <v>703</v>
      </c>
      <c r="C78" s="24" t="s">
        <v>94</v>
      </c>
      <c r="D78" s="24" t="s">
        <v>10</v>
      </c>
      <c r="E78" s="28" t="s">
        <v>138</v>
      </c>
      <c r="F78" s="31"/>
      <c r="G78" s="27"/>
      <c r="H78" s="68">
        <f>H79</f>
        <v>432.5</v>
      </c>
      <c r="I78" s="21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</row>
    <row r="79" spans="1:1021" ht="56.25" x14ac:dyDescent="0.2">
      <c r="A79" s="69" t="s">
        <v>139</v>
      </c>
      <c r="B79" s="27">
        <v>703</v>
      </c>
      <c r="C79" s="24" t="s">
        <v>94</v>
      </c>
      <c r="D79" s="24" t="s">
        <v>10</v>
      </c>
      <c r="E79" s="28" t="s">
        <v>140</v>
      </c>
      <c r="F79" s="31" t="s">
        <v>34</v>
      </c>
      <c r="G79" s="27"/>
      <c r="H79" s="35">
        <v>432.5</v>
      </c>
      <c r="I79" s="21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</row>
    <row r="80" spans="1:1021" ht="54" x14ac:dyDescent="0.2">
      <c r="A80" s="23" t="s">
        <v>141</v>
      </c>
      <c r="B80" s="27">
        <v>703</v>
      </c>
      <c r="C80" s="24" t="s">
        <v>94</v>
      </c>
      <c r="D80" s="24" t="s">
        <v>10</v>
      </c>
      <c r="E80" s="28" t="s">
        <v>142</v>
      </c>
      <c r="F80" s="31"/>
      <c r="G80" s="27"/>
      <c r="H80" s="68">
        <f>H81</f>
        <v>195.5</v>
      </c>
      <c r="I80" s="21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</row>
    <row r="81" spans="1:1021" ht="75" x14ac:dyDescent="0.2">
      <c r="A81" s="69" t="s">
        <v>143</v>
      </c>
      <c r="B81" s="27">
        <v>703</v>
      </c>
      <c r="C81" s="24" t="s">
        <v>94</v>
      </c>
      <c r="D81" s="24" t="s">
        <v>10</v>
      </c>
      <c r="E81" s="28" t="s">
        <v>144</v>
      </c>
      <c r="F81" s="31" t="s">
        <v>34</v>
      </c>
      <c r="G81" s="27"/>
      <c r="H81" s="35">
        <v>195.5</v>
      </c>
      <c r="I81" s="2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</row>
    <row r="82" spans="1:1021" ht="36" x14ac:dyDescent="0.2">
      <c r="A82" s="30" t="s">
        <v>14</v>
      </c>
      <c r="B82" s="31" t="s">
        <v>9</v>
      </c>
      <c r="C82" s="31" t="s">
        <v>94</v>
      </c>
      <c r="D82" s="31" t="s">
        <v>10</v>
      </c>
      <c r="E82" s="28" t="s">
        <v>15</v>
      </c>
      <c r="F82" s="24"/>
      <c r="G82" s="27"/>
      <c r="H82" s="34">
        <f>H83</f>
        <v>77.400000000000006</v>
      </c>
      <c r="I82" s="21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</row>
    <row r="83" spans="1:1021" x14ac:dyDescent="0.2">
      <c r="A83" s="30" t="s">
        <v>16</v>
      </c>
      <c r="B83" s="31" t="s">
        <v>9</v>
      </c>
      <c r="C83" s="31" t="s">
        <v>94</v>
      </c>
      <c r="D83" s="31" t="s">
        <v>10</v>
      </c>
      <c r="E83" s="28" t="s">
        <v>17</v>
      </c>
      <c r="F83" s="24"/>
      <c r="G83" s="27"/>
      <c r="H83" s="34">
        <f>H84</f>
        <v>77.400000000000006</v>
      </c>
      <c r="I83" s="21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</row>
    <row r="84" spans="1:1021" s="39" customFormat="1" ht="54" x14ac:dyDescent="0.25">
      <c r="A84" s="30" t="s">
        <v>102</v>
      </c>
      <c r="B84" s="29">
        <v>703</v>
      </c>
      <c r="C84" s="31" t="s">
        <v>94</v>
      </c>
      <c r="D84" s="31" t="s">
        <v>10</v>
      </c>
      <c r="E84" s="28" t="s">
        <v>145</v>
      </c>
      <c r="F84" s="31"/>
      <c r="G84" s="31" t="s">
        <v>11</v>
      </c>
      <c r="H84" s="35">
        <f>H85</f>
        <v>77.400000000000006</v>
      </c>
      <c r="I84" s="35">
        <v>74.8</v>
      </c>
    </row>
    <row r="85" spans="1:1021" ht="131.25" x14ac:dyDescent="0.2">
      <c r="A85" s="69" t="s">
        <v>103</v>
      </c>
      <c r="B85" s="27">
        <v>703</v>
      </c>
      <c r="C85" s="24" t="s">
        <v>94</v>
      </c>
      <c r="D85" s="24" t="s">
        <v>10</v>
      </c>
      <c r="E85" s="28" t="s">
        <v>145</v>
      </c>
      <c r="F85" s="31" t="s">
        <v>32</v>
      </c>
      <c r="G85" s="27">
        <v>212</v>
      </c>
      <c r="H85" s="35">
        <v>77.400000000000006</v>
      </c>
      <c r="I85" s="35">
        <v>74.8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</row>
    <row r="86" spans="1:1021" x14ac:dyDescent="0.2">
      <c r="A86" s="32" t="s">
        <v>104</v>
      </c>
      <c r="B86" s="29">
        <v>703</v>
      </c>
      <c r="C86" s="31" t="s">
        <v>94</v>
      </c>
      <c r="D86" s="31" t="s">
        <v>13</v>
      </c>
      <c r="E86" s="28"/>
      <c r="F86" s="31"/>
      <c r="G86" s="27"/>
      <c r="H86" s="34">
        <f>H87</f>
        <v>6179</v>
      </c>
      <c r="I86" s="2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</row>
    <row r="87" spans="1:1021" ht="36" x14ac:dyDescent="0.2">
      <c r="A87" s="30" t="s">
        <v>14</v>
      </c>
      <c r="B87" s="31" t="s">
        <v>9</v>
      </c>
      <c r="C87" s="31" t="s">
        <v>94</v>
      </c>
      <c r="D87" s="31" t="s">
        <v>13</v>
      </c>
      <c r="E87" s="28" t="s">
        <v>15</v>
      </c>
      <c r="F87" s="31"/>
      <c r="G87" s="27"/>
      <c r="H87" s="34">
        <f>H88</f>
        <v>6179</v>
      </c>
      <c r="I87" s="2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</row>
    <row r="88" spans="1:1021" x14ac:dyDescent="0.2">
      <c r="A88" s="30" t="s">
        <v>16</v>
      </c>
      <c r="B88" s="31" t="s">
        <v>9</v>
      </c>
      <c r="C88" s="31" t="s">
        <v>94</v>
      </c>
      <c r="D88" s="31" t="s">
        <v>13</v>
      </c>
      <c r="E88" s="28" t="s">
        <v>17</v>
      </c>
      <c r="F88" s="31"/>
      <c r="G88" s="27"/>
      <c r="H88" s="34">
        <f>H89+H91</f>
        <v>6179</v>
      </c>
      <c r="I88" s="2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</row>
    <row r="89" spans="1:1021" ht="36" x14ac:dyDescent="0.2">
      <c r="A89" s="30" t="s">
        <v>105</v>
      </c>
      <c r="B89" s="31" t="s">
        <v>9</v>
      </c>
      <c r="C89" s="31" t="s">
        <v>94</v>
      </c>
      <c r="D89" s="31" t="s">
        <v>13</v>
      </c>
      <c r="E89" s="28" t="s">
        <v>38</v>
      </c>
      <c r="F89" s="31"/>
      <c r="G89" s="27"/>
      <c r="H89" s="34">
        <f>H90</f>
        <v>3726.9</v>
      </c>
      <c r="I89" s="2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</row>
    <row r="90" spans="1:1021" ht="112.5" x14ac:dyDescent="0.2">
      <c r="A90" s="69" t="s">
        <v>37</v>
      </c>
      <c r="B90" s="24" t="s">
        <v>9</v>
      </c>
      <c r="C90" s="24" t="s">
        <v>94</v>
      </c>
      <c r="D90" s="24" t="s">
        <v>13</v>
      </c>
      <c r="E90" s="28" t="s">
        <v>38</v>
      </c>
      <c r="F90" s="31" t="s">
        <v>32</v>
      </c>
      <c r="G90" s="27"/>
      <c r="H90" s="35">
        <v>3726.9</v>
      </c>
      <c r="I90" s="2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</row>
    <row r="91" spans="1:1021" ht="36" x14ac:dyDescent="0.2">
      <c r="A91" s="57" t="s">
        <v>106</v>
      </c>
      <c r="B91" s="58" t="s">
        <v>9</v>
      </c>
      <c r="C91" s="58" t="s">
        <v>94</v>
      </c>
      <c r="D91" s="58" t="s">
        <v>13</v>
      </c>
      <c r="E91" s="28" t="s">
        <v>107</v>
      </c>
      <c r="F91" s="59"/>
      <c r="G91" s="60"/>
      <c r="H91" s="34">
        <f>H92+H93</f>
        <v>2452.1</v>
      </c>
      <c r="I91" s="37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</row>
    <row r="92" spans="1:1021" ht="131.25" x14ac:dyDescent="0.2">
      <c r="A92" s="69" t="s">
        <v>108</v>
      </c>
      <c r="B92" s="27">
        <v>703</v>
      </c>
      <c r="C92" s="24" t="s">
        <v>94</v>
      </c>
      <c r="D92" s="24" t="s">
        <v>13</v>
      </c>
      <c r="E92" s="28" t="s">
        <v>107</v>
      </c>
      <c r="F92" s="31" t="s">
        <v>32</v>
      </c>
      <c r="G92" s="27">
        <v>211</v>
      </c>
      <c r="H92" s="35">
        <v>1976.1</v>
      </c>
      <c r="I92" s="2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</row>
    <row r="93" spans="1:1021" ht="75" x14ac:dyDescent="0.2">
      <c r="A93" s="69" t="s">
        <v>109</v>
      </c>
      <c r="B93" s="27">
        <v>703</v>
      </c>
      <c r="C93" s="24" t="s">
        <v>94</v>
      </c>
      <c r="D93" s="24" t="s">
        <v>13</v>
      </c>
      <c r="E93" s="28" t="s">
        <v>107</v>
      </c>
      <c r="F93" s="31" t="s">
        <v>34</v>
      </c>
      <c r="G93" s="27">
        <v>221</v>
      </c>
      <c r="H93" s="35">
        <v>476</v>
      </c>
      <c r="I93" s="2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</row>
    <row r="94" spans="1:1021" s="51" customFormat="1" x14ac:dyDescent="0.3">
      <c r="A94" s="61" t="s">
        <v>110</v>
      </c>
      <c r="B94" s="36">
        <v>703</v>
      </c>
      <c r="C94" s="16" t="s">
        <v>111</v>
      </c>
      <c r="D94" s="16"/>
      <c r="E94" s="33"/>
      <c r="F94" s="16"/>
      <c r="G94" s="36"/>
      <c r="H94" s="34">
        <f>H95+H99</f>
        <v>440.4</v>
      </c>
      <c r="I94" s="54"/>
    </row>
    <row r="95" spans="1:1021" s="62" customFormat="1" x14ac:dyDescent="0.25">
      <c r="A95" s="30" t="s">
        <v>112</v>
      </c>
      <c r="B95" s="31" t="s">
        <v>9</v>
      </c>
      <c r="C95" s="31" t="s">
        <v>111</v>
      </c>
      <c r="D95" s="31" t="s">
        <v>10</v>
      </c>
      <c r="E95" s="28"/>
      <c r="F95" s="31"/>
      <c r="G95" s="31" t="s">
        <v>11</v>
      </c>
      <c r="H95" s="34">
        <f>H96</f>
        <v>182.2</v>
      </c>
      <c r="I95" s="40"/>
    </row>
    <row r="96" spans="1:1021" x14ac:dyDescent="0.2">
      <c r="A96" s="23" t="s">
        <v>14</v>
      </c>
      <c r="B96" s="24" t="s">
        <v>9</v>
      </c>
      <c r="C96" s="24" t="s">
        <v>111</v>
      </c>
      <c r="D96" s="24" t="s">
        <v>10</v>
      </c>
      <c r="E96" s="25" t="s">
        <v>15</v>
      </c>
      <c r="F96" s="31"/>
      <c r="G96" s="31"/>
      <c r="H96" s="35">
        <f>H97</f>
        <v>182.2</v>
      </c>
      <c r="I96" s="3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</row>
    <row r="97" spans="1:1021" x14ac:dyDescent="0.2">
      <c r="A97" s="23" t="s">
        <v>16</v>
      </c>
      <c r="B97" s="24" t="s">
        <v>9</v>
      </c>
      <c r="C97" s="24" t="s">
        <v>111</v>
      </c>
      <c r="D97" s="24" t="s">
        <v>10</v>
      </c>
      <c r="E97" s="25" t="s">
        <v>17</v>
      </c>
      <c r="F97" s="31"/>
      <c r="G97" s="31"/>
      <c r="H97" s="35">
        <f>H98</f>
        <v>182.2</v>
      </c>
      <c r="I97" s="3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</row>
    <row r="98" spans="1:1021" ht="56.25" x14ac:dyDescent="0.2">
      <c r="A98" s="69" t="s">
        <v>115</v>
      </c>
      <c r="B98" s="24" t="s">
        <v>9</v>
      </c>
      <c r="C98" s="24" t="s">
        <v>111</v>
      </c>
      <c r="D98" s="24" t="s">
        <v>10</v>
      </c>
      <c r="E98" s="28" t="s">
        <v>113</v>
      </c>
      <c r="F98" s="31" t="s">
        <v>116</v>
      </c>
      <c r="G98" s="24" t="s">
        <v>114</v>
      </c>
      <c r="H98" s="35">
        <v>182.2</v>
      </c>
      <c r="I98" s="3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</row>
    <row r="99" spans="1:1021" x14ac:dyDescent="0.2">
      <c r="A99" s="30" t="s">
        <v>162</v>
      </c>
      <c r="B99" s="31" t="s">
        <v>9</v>
      </c>
      <c r="C99" s="31" t="s">
        <v>111</v>
      </c>
      <c r="D99" s="31" t="s">
        <v>46</v>
      </c>
      <c r="E99" s="28"/>
      <c r="F99" s="31"/>
      <c r="G99" s="24"/>
      <c r="H99" s="68">
        <f>H100</f>
        <v>258.2</v>
      </c>
      <c r="I99" s="3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</row>
    <row r="100" spans="1:1021" x14ac:dyDescent="0.2">
      <c r="A100" s="23" t="s">
        <v>14</v>
      </c>
      <c r="B100" s="24" t="s">
        <v>9</v>
      </c>
      <c r="C100" s="24" t="s">
        <v>111</v>
      </c>
      <c r="D100" s="24" t="s">
        <v>46</v>
      </c>
      <c r="E100" s="25" t="s">
        <v>15</v>
      </c>
      <c r="F100" s="31"/>
      <c r="G100" s="24"/>
      <c r="H100" s="35">
        <f>H101</f>
        <v>258.2</v>
      </c>
      <c r="I100" s="38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</row>
    <row r="101" spans="1:1021" x14ac:dyDescent="0.2">
      <c r="A101" s="23" t="s">
        <v>16</v>
      </c>
      <c r="B101" s="24" t="s">
        <v>9</v>
      </c>
      <c r="C101" s="24" t="s">
        <v>111</v>
      </c>
      <c r="D101" s="24" t="s">
        <v>46</v>
      </c>
      <c r="E101" s="25" t="s">
        <v>17</v>
      </c>
      <c r="F101" s="31"/>
      <c r="G101" s="24"/>
      <c r="H101" s="35">
        <f>H102+H103</f>
        <v>258.2</v>
      </c>
      <c r="I101" s="3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</row>
    <row r="102" spans="1:1021" ht="56.25" x14ac:dyDescent="0.2">
      <c r="A102" s="69" t="s">
        <v>163</v>
      </c>
      <c r="B102" s="24" t="s">
        <v>9</v>
      </c>
      <c r="C102" s="24" t="s">
        <v>111</v>
      </c>
      <c r="D102" s="24" t="s">
        <v>46</v>
      </c>
      <c r="E102" s="74" t="s">
        <v>164</v>
      </c>
      <c r="F102" s="31" t="s">
        <v>152</v>
      </c>
      <c r="G102" s="24"/>
      <c r="H102" s="35">
        <v>248.2</v>
      </c>
      <c r="I102" s="3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</row>
    <row r="103" spans="1:1021" ht="56.25" x14ac:dyDescent="0.2">
      <c r="A103" s="69" t="s">
        <v>165</v>
      </c>
      <c r="B103" s="24" t="s">
        <v>9</v>
      </c>
      <c r="C103" s="24" t="s">
        <v>111</v>
      </c>
      <c r="D103" s="24" t="s">
        <v>46</v>
      </c>
      <c r="E103" s="74" t="s">
        <v>166</v>
      </c>
      <c r="F103" s="31" t="s">
        <v>116</v>
      </c>
      <c r="G103" s="24"/>
      <c r="H103" s="35">
        <v>10</v>
      </c>
      <c r="I103" s="3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</row>
    <row r="104" spans="1:1021" x14ac:dyDescent="0.3">
      <c r="A104" s="32" t="s">
        <v>117</v>
      </c>
      <c r="B104" s="36">
        <v>703</v>
      </c>
      <c r="C104" s="16" t="s">
        <v>24</v>
      </c>
      <c r="D104" s="16"/>
      <c r="E104" s="16"/>
      <c r="F104" s="16"/>
      <c r="G104" s="27"/>
      <c r="H104" s="63">
        <f>H105</f>
        <v>12.5</v>
      </c>
      <c r="I104" s="40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</row>
    <row r="105" spans="1:1021" x14ac:dyDescent="0.3">
      <c r="A105" s="30" t="s">
        <v>118</v>
      </c>
      <c r="B105" s="36">
        <v>703</v>
      </c>
      <c r="C105" s="36">
        <v>11</v>
      </c>
      <c r="D105" s="16" t="s">
        <v>10</v>
      </c>
      <c r="E105" s="53"/>
      <c r="F105" s="31"/>
      <c r="G105" s="27"/>
      <c r="H105" s="63">
        <f>H106</f>
        <v>12.5</v>
      </c>
      <c r="I105" s="40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</row>
    <row r="106" spans="1:1021" x14ac:dyDescent="0.3">
      <c r="A106" s="23" t="s">
        <v>14</v>
      </c>
      <c r="B106" s="24" t="s">
        <v>9</v>
      </c>
      <c r="C106" s="24" t="s">
        <v>24</v>
      </c>
      <c r="D106" s="24" t="s">
        <v>10</v>
      </c>
      <c r="E106" s="25" t="s">
        <v>15</v>
      </c>
      <c r="F106" s="16"/>
      <c r="G106" s="27"/>
      <c r="H106" s="64">
        <f>H107</f>
        <v>12.5</v>
      </c>
      <c r="I106" s="3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</row>
    <row r="107" spans="1:1021" x14ac:dyDescent="0.3">
      <c r="A107" s="23" t="s">
        <v>16</v>
      </c>
      <c r="B107" s="24" t="s">
        <v>9</v>
      </c>
      <c r="C107" s="24" t="s">
        <v>24</v>
      </c>
      <c r="D107" s="24" t="s">
        <v>10</v>
      </c>
      <c r="E107" s="25" t="s">
        <v>17</v>
      </c>
      <c r="F107" s="16"/>
      <c r="G107" s="27"/>
      <c r="H107" s="64">
        <f>H108</f>
        <v>12.5</v>
      </c>
      <c r="I107" s="3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</row>
    <row r="108" spans="1:1021" ht="56.25" x14ac:dyDescent="0.3">
      <c r="A108" s="69" t="s">
        <v>146</v>
      </c>
      <c r="B108" s="27">
        <v>703</v>
      </c>
      <c r="C108" s="27">
        <v>11</v>
      </c>
      <c r="D108" s="24" t="s">
        <v>10</v>
      </c>
      <c r="E108" s="53" t="s">
        <v>119</v>
      </c>
      <c r="F108" s="31" t="s">
        <v>34</v>
      </c>
      <c r="G108" s="27"/>
      <c r="H108" s="64">
        <v>12.5</v>
      </c>
      <c r="I108" s="3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</row>
    <row r="109" spans="1:1021" s="55" customFormat="1" x14ac:dyDescent="0.3">
      <c r="A109" s="65" t="s">
        <v>120</v>
      </c>
      <c r="B109" s="66" t="s">
        <v>9</v>
      </c>
      <c r="C109" s="66" t="s">
        <v>54</v>
      </c>
      <c r="D109" s="67"/>
      <c r="E109" s="13"/>
      <c r="F109" s="67"/>
      <c r="G109" s="36"/>
      <c r="H109" s="63">
        <f>H110</f>
        <v>22.2</v>
      </c>
      <c r="I109" s="14"/>
    </row>
    <row r="110" spans="1:1021" s="62" customFormat="1" x14ac:dyDescent="0.3">
      <c r="A110" s="32" t="s">
        <v>121</v>
      </c>
      <c r="B110" s="36">
        <v>703</v>
      </c>
      <c r="C110" s="36">
        <v>12</v>
      </c>
      <c r="D110" s="16" t="s">
        <v>122</v>
      </c>
      <c r="E110" s="33"/>
      <c r="F110" s="16"/>
      <c r="G110" s="16" t="s">
        <v>11</v>
      </c>
      <c r="H110" s="63">
        <f>H111</f>
        <v>22.2</v>
      </c>
      <c r="I110" s="14"/>
    </row>
    <row r="111" spans="1:1021" x14ac:dyDescent="0.3">
      <c r="A111" s="23" t="s">
        <v>14</v>
      </c>
      <c r="B111" s="24" t="s">
        <v>9</v>
      </c>
      <c r="C111" s="24" t="s">
        <v>54</v>
      </c>
      <c r="D111" s="24" t="s">
        <v>44</v>
      </c>
      <c r="E111" s="25" t="s">
        <v>15</v>
      </c>
      <c r="F111" s="16"/>
      <c r="G111" s="16"/>
      <c r="H111" s="64">
        <f>H112</f>
        <v>22.2</v>
      </c>
      <c r="I111" s="2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</row>
    <row r="112" spans="1:1021" x14ac:dyDescent="0.3">
      <c r="A112" s="23" t="s">
        <v>16</v>
      </c>
      <c r="B112" s="24" t="s">
        <v>9</v>
      </c>
      <c r="C112" s="24" t="s">
        <v>54</v>
      </c>
      <c r="D112" s="24" t="s">
        <v>44</v>
      </c>
      <c r="E112" s="25" t="s">
        <v>17</v>
      </c>
      <c r="F112" s="16"/>
      <c r="G112" s="16"/>
      <c r="H112" s="64">
        <f>H113</f>
        <v>22.2</v>
      </c>
      <c r="I112" s="2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</row>
    <row r="113" spans="1:1021" ht="77.25" customHeight="1" x14ac:dyDescent="0.3">
      <c r="A113" s="69" t="s">
        <v>123</v>
      </c>
      <c r="B113" s="27">
        <v>703</v>
      </c>
      <c r="C113" s="27">
        <v>12</v>
      </c>
      <c r="D113" s="24" t="s">
        <v>44</v>
      </c>
      <c r="E113" s="53" t="s">
        <v>124</v>
      </c>
      <c r="F113" s="31" t="s">
        <v>34</v>
      </c>
      <c r="G113" s="27">
        <v>226</v>
      </c>
      <c r="H113" s="64">
        <v>22.2</v>
      </c>
      <c r="I113" s="2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</row>
    <row r="114" spans="1:1021" x14ac:dyDescent="0.2">
      <c r="A114" s="30" t="s">
        <v>167</v>
      </c>
      <c r="B114" s="29">
        <v>708</v>
      </c>
      <c r="C114" s="31" t="s">
        <v>10</v>
      </c>
      <c r="D114" s="31" t="s">
        <v>168</v>
      </c>
      <c r="E114" s="28"/>
      <c r="F114" s="29"/>
      <c r="G114" s="27"/>
      <c r="H114" s="14">
        <f>H115</f>
        <v>356.9</v>
      </c>
      <c r="I114" s="2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</row>
    <row r="115" spans="1:1021" x14ac:dyDescent="0.2">
      <c r="A115" s="23" t="s">
        <v>14</v>
      </c>
      <c r="B115" s="27">
        <v>708</v>
      </c>
      <c r="C115" s="24" t="s">
        <v>10</v>
      </c>
      <c r="D115" s="24" t="s">
        <v>168</v>
      </c>
      <c r="E115" s="25" t="s">
        <v>15</v>
      </c>
      <c r="F115" s="29"/>
      <c r="G115" s="27"/>
      <c r="H115" s="26">
        <f>H116</f>
        <v>356.9</v>
      </c>
      <c r="I115" s="2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</row>
    <row r="116" spans="1:1021" x14ac:dyDescent="0.2">
      <c r="A116" s="23" t="s">
        <v>16</v>
      </c>
      <c r="B116" s="27">
        <v>708</v>
      </c>
      <c r="C116" s="24" t="s">
        <v>10</v>
      </c>
      <c r="D116" s="24" t="s">
        <v>168</v>
      </c>
      <c r="E116" s="25" t="s">
        <v>17</v>
      </c>
      <c r="F116" s="29"/>
      <c r="G116" s="27"/>
      <c r="H116" s="26">
        <f>H117</f>
        <v>356.9</v>
      </c>
      <c r="I116" s="2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</row>
    <row r="117" spans="1:1021" ht="36" x14ac:dyDescent="0.2">
      <c r="A117" s="23" t="s">
        <v>169</v>
      </c>
      <c r="B117" s="27">
        <v>708</v>
      </c>
      <c r="C117" s="24" t="s">
        <v>10</v>
      </c>
      <c r="D117" s="24" t="s">
        <v>168</v>
      </c>
      <c r="E117" s="28" t="s">
        <v>170</v>
      </c>
      <c r="F117" s="29">
        <v>800</v>
      </c>
      <c r="G117" s="27"/>
      <c r="H117" s="26">
        <v>356.9</v>
      </c>
      <c r="I117" s="2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</row>
  </sheetData>
  <mergeCells count="7">
    <mergeCell ref="E1:J1"/>
    <mergeCell ref="A8:G8"/>
    <mergeCell ref="A69:G69"/>
    <mergeCell ref="A2:H4"/>
    <mergeCell ref="A6:A7"/>
    <mergeCell ref="B6:G6"/>
    <mergeCell ref="H6:H7"/>
  </mergeCells>
  <pageMargins left="0.39374999999999999" right="0.139583333333333" top="0.39374999999999999" bottom="0.39374999999999999" header="0.39374999999999999" footer="0.51180555555555496"/>
  <pageSetup paperSize="9" scale="59" firstPageNumber="0" orientation="portrait" r:id="rId1"/>
  <headerFooter>
    <oddHeader>&amp;CСтраница&amp;P</oddHeader>
  </headerFooter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44</cp:revision>
  <cp:lastPrinted>2021-02-25T11:37:50Z</cp:lastPrinted>
  <dcterms:created xsi:type="dcterms:W3CDTF">2007-09-24T11:14:26Z</dcterms:created>
  <dcterms:modified xsi:type="dcterms:W3CDTF">2023-10-03T08:08:55Z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